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9525" activeTab="0"/>
  </bookViews>
  <sheets>
    <sheet name="май 2021" sheetId="1" r:id="rId1"/>
  </sheets>
  <definedNames/>
  <calcPr fullCalcOnLoad="1"/>
</workbook>
</file>

<file path=xl/sharedStrings.xml><?xml version="1.0" encoding="utf-8"?>
<sst xmlns="http://schemas.openxmlformats.org/spreadsheetml/2006/main" count="51" uniqueCount="21">
  <si>
    <t>руб.коп.</t>
  </si>
  <si>
    <t>Район</t>
  </si>
  <si>
    <t>Затеиха</t>
  </si>
  <si>
    <t>И-Высоково</t>
  </si>
  <si>
    <t>Мортки</t>
  </si>
  <si>
    <t>Сеготь</t>
  </si>
  <si>
    <t>Итого</t>
  </si>
  <si>
    <t xml:space="preserve">город </t>
  </si>
  <si>
    <t>протяженность (км)</t>
  </si>
  <si>
    <t>39,2+4,9=44,1</t>
  </si>
  <si>
    <t>37,8+20,4=58,2</t>
  </si>
  <si>
    <t>протяженность (км) по статотчету 3-ДГ, ВСЕГО, в т.ч.</t>
  </si>
  <si>
    <t>поселения</t>
  </si>
  <si>
    <t>район</t>
  </si>
  <si>
    <t>норматив на содержание 1 км дорог в год (тыс.руб)</t>
  </si>
  <si>
    <t>ДОРОЖНЫЙ ФОНД -2022</t>
  </si>
  <si>
    <t>ДОРОЖНЫЙ ФОНД -2023</t>
  </si>
  <si>
    <t>акцизы на 2022 г</t>
  </si>
  <si>
    <t>ДОРОЖНЫЙ ФОНД -2024</t>
  </si>
  <si>
    <t>акцизы на 2023 г</t>
  </si>
  <si>
    <t>акцизы на 2024 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</si>
</sst>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_(* #,##0.00000_);_(* \(#,##0.00000\);_(* &quot;-&quot;??_);_(@_)"/>
    <numFmt numFmtId="167" formatCode="#,##0.000"/>
    <numFmt numFmtId="168" formatCode="#,##0.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6" fontId="2" fillId="0" borderId="10" xfId="58" applyNumberFormat="1" applyFont="1" applyBorder="1" applyAlignment="1">
      <alignment/>
    </xf>
    <xf numFmtId="166" fontId="2" fillId="0" borderId="10" xfId="58" applyNumberFormat="1" applyFont="1" applyBorder="1" applyAlignment="1">
      <alignment horizontal="center"/>
    </xf>
    <xf numFmtId="164" fontId="4" fillId="0" borderId="10" xfId="58" applyNumberFormat="1" applyFont="1" applyBorder="1" applyAlignment="1">
      <alignment horizontal="center"/>
    </xf>
    <xf numFmtId="166" fontId="2" fillId="0" borderId="0" xfId="58" applyNumberFormat="1" applyFont="1" applyAlignment="1">
      <alignment/>
    </xf>
    <xf numFmtId="164" fontId="6" fillId="33" borderId="10" xfId="58" applyFont="1" applyFill="1" applyBorder="1" applyAlignment="1">
      <alignment horizontal="center"/>
    </xf>
    <xf numFmtId="9" fontId="5" fillId="33" borderId="0" xfId="0" applyNumberFormat="1" applyFont="1" applyFill="1" applyAlignment="1">
      <alignment/>
    </xf>
    <xf numFmtId="167" fontId="4" fillId="0" borderId="10" xfId="58" applyNumberFormat="1" applyFont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168" fontId="4" fillId="0" borderId="10" xfId="58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27.421875" style="0" customWidth="1"/>
    <col min="2" max="2" width="13.28125" style="0" customWidth="1"/>
    <col min="3" max="3" width="17.28125" style="0" customWidth="1"/>
    <col min="4" max="4" width="16.7109375" style="0" customWidth="1"/>
    <col min="5" max="5" width="16.140625" style="0" customWidth="1"/>
    <col min="6" max="6" width="17.140625" style="0" customWidth="1"/>
    <col min="7" max="7" width="17.7109375" style="0" customWidth="1"/>
  </cols>
  <sheetData>
    <row r="1" spans="3:6" s="1" customFormat="1" ht="18.75">
      <c r="C1" s="31" t="s">
        <v>15</v>
      </c>
      <c r="D1" s="31"/>
      <c r="E1" s="31"/>
      <c r="F1" s="31"/>
    </row>
    <row r="2" s="1" customFormat="1" ht="22.5" customHeight="1">
      <c r="G2" s="2" t="s">
        <v>0</v>
      </c>
    </row>
    <row r="3" spans="1:12" s="1" customFormat="1" ht="15.75">
      <c r="A3" s="3"/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4" t="s">
        <v>6</v>
      </c>
      <c r="H3" t="s">
        <v>7</v>
      </c>
      <c r="I3"/>
      <c r="J3"/>
      <c r="K3"/>
      <c r="L3"/>
    </row>
    <row r="4" spans="1:12" s="1" customFormat="1" ht="32.25" customHeight="1" hidden="1">
      <c r="A4" s="3" t="s">
        <v>8</v>
      </c>
      <c r="B4" s="3"/>
      <c r="C4" s="4" t="s">
        <v>9</v>
      </c>
      <c r="D4" s="7"/>
      <c r="E4" s="8" t="s">
        <v>10</v>
      </c>
      <c r="F4" s="9"/>
      <c r="G4" s="4">
        <f>44.8+104.328+58.2+68.52</f>
        <v>275.84799999999996</v>
      </c>
      <c r="H4">
        <v>55.6</v>
      </c>
      <c r="I4">
        <f>G4+H4</f>
        <v>331.448</v>
      </c>
      <c r="J4"/>
      <c r="K4"/>
      <c r="L4"/>
    </row>
    <row r="7" spans="1:12" s="1" customFormat="1" ht="44.25" customHeight="1">
      <c r="A7" s="10" t="s">
        <v>11</v>
      </c>
      <c r="B7" s="4"/>
      <c r="C7" s="11">
        <f>C8+C9</f>
        <v>44.8</v>
      </c>
      <c r="D7" s="12">
        <f>D8+D9</f>
        <v>104.1</v>
      </c>
      <c r="E7" s="12">
        <f>E8+E9</f>
        <v>58</v>
      </c>
      <c r="F7" s="12">
        <f>F8+F9</f>
        <v>68</v>
      </c>
      <c r="G7" s="12">
        <f>G8+G9</f>
        <v>274.9</v>
      </c>
      <c r="H7">
        <v>55.6</v>
      </c>
      <c r="I7">
        <f>G7+H7</f>
        <v>330.5</v>
      </c>
      <c r="J7"/>
      <c r="K7"/>
      <c r="L7"/>
    </row>
    <row r="8" spans="1:7" s="1" customFormat="1" ht="15.75">
      <c r="A8" s="3" t="s">
        <v>12</v>
      </c>
      <c r="B8" s="3"/>
      <c r="C8" s="13">
        <v>39.9</v>
      </c>
      <c r="D8" s="13">
        <v>66.7</v>
      </c>
      <c r="E8" s="13">
        <v>37.8</v>
      </c>
      <c r="F8" s="13">
        <v>41.8</v>
      </c>
      <c r="G8" s="13">
        <f>SUM(C8:F8)</f>
        <v>186.2</v>
      </c>
    </row>
    <row r="9" spans="1:7" s="1" customFormat="1" ht="15.75">
      <c r="A9" s="3" t="s">
        <v>13</v>
      </c>
      <c r="B9" s="3"/>
      <c r="C9" s="13">
        <v>4.9</v>
      </c>
      <c r="D9" s="13">
        <v>37.4</v>
      </c>
      <c r="E9" s="13">
        <v>20.2</v>
      </c>
      <c r="F9" s="13">
        <v>26.2</v>
      </c>
      <c r="G9" s="13">
        <f>SUM(C9:F9)</f>
        <v>88.7</v>
      </c>
    </row>
    <row r="10" spans="1:7" ht="12.75">
      <c r="A10" s="14"/>
      <c r="B10" s="14"/>
      <c r="C10" s="14"/>
      <c r="D10" s="14"/>
      <c r="E10" s="14"/>
      <c r="F10" s="14"/>
      <c r="G10" s="14"/>
    </row>
    <row r="11" spans="1:8" s="17" customFormat="1" ht="15.75">
      <c r="A11" s="15" t="s">
        <v>17</v>
      </c>
      <c r="B11" s="16"/>
      <c r="C11" s="16"/>
      <c r="D11" s="16"/>
      <c r="E11" s="16"/>
      <c r="F11" s="16"/>
      <c r="G11" s="24">
        <v>7465992</v>
      </c>
      <c r="H11" s="25">
        <v>0.8</v>
      </c>
    </row>
    <row r="12" spans="1:7" ht="12.75">
      <c r="A12" s="14"/>
      <c r="B12" s="18"/>
      <c r="C12" s="18"/>
      <c r="D12" s="18"/>
      <c r="E12" s="18"/>
      <c r="F12" s="18"/>
      <c r="G12" s="18"/>
    </row>
    <row r="13" spans="1:7" s="1" customFormat="1" ht="15.75">
      <c r="A13" s="3" t="s">
        <v>14</v>
      </c>
      <c r="B13" s="13"/>
      <c r="C13" s="13"/>
      <c r="D13" s="13"/>
      <c r="E13" s="13"/>
      <c r="F13" s="13"/>
      <c r="G13" s="19">
        <f>G11/G7</f>
        <v>27158.937795562026</v>
      </c>
    </row>
    <row r="14" spans="1:7" s="1" customFormat="1" ht="15.75">
      <c r="A14" s="3"/>
      <c r="B14" s="13"/>
      <c r="C14" s="13"/>
      <c r="D14" s="13"/>
      <c r="E14" s="13"/>
      <c r="F14" s="13"/>
      <c r="G14" s="4"/>
    </row>
    <row r="15" spans="1:7" s="23" customFormat="1" ht="15.75">
      <c r="A15" s="20"/>
      <c r="B15" s="21">
        <f>B7*G13</f>
        <v>0</v>
      </c>
      <c r="C15" s="26">
        <f>G13*C7</f>
        <v>1216720.4132411787</v>
      </c>
      <c r="D15" s="26">
        <f>G13*D7</f>
        <v>2827245.424518007</v>
      </c>
      <c r="E15" s="26">
        <f>G13*E7</f>
        <v>1575218.3921425976</v>
      </c>
      <c r="F15" s="26">
        <f>G13*F7</f>
        <v>1846807.7700982178</v>
      </c>
      <c r="G15" s="22">
        <f>B15+C15++D15+E15+F15</f>
        <v>7465992.000000001</v>
      </c>
    </row>
    <row r="16" spans="1:7" ht="18.75" customHeight="1">
      <c r="A16" s="27"/>
      <c r="B16" s="28"/>
      <c r="C16" s="29">
        <v>1216720.41</v>
      </c>
      <c r="D16" s="29">
        <v>2827245.43</v>
      </c>
      <c r="E16" s="29">
        <v>1575218.39</v>
      </c>
      <c r="F16" s="29">
        <v>1846807.77</v>
      </c>
      <c r="G16" s="29">
        <f>SUM(C16:F16)</f>
        <v>7465992</v>
      </c>
    </row>
    <row r="19" spans="3:6" s="1" customFormat="1" ht="18.75">
      <c r="C19" s="31" t="s">
        <v>16</v>
      </c>
      <c r="D19" s="31"/>
      <c r="E19" s="31"/>
      <c r="F19" s="31"/>
    </row>
    <row r="20" s="1" customFormat="1" ht="22.5" customHeight="1">
      <c r="G20" s="2" t="s">
        <v>0</v>
      </c>
    </row>
    <row r="21" spans="1:12" s="1" customFormat="1" ht="15.75">
      <c r="A21" s="3"/>
      <c r="B21" s="4" t="s">
        <v>1</v>
      </c>
      <c r="C21" s="4" t="s">
        <v>2</v>
      </c>
      <c r="D21" s="4" t="s">
        <v>3</v>
      </c>
      <c r="E21" s="5" t="s">
        <v>4</v>
      </c>
      <c r="F21" s="6" t="s">
        <v>5</v>
      </c>
      <c r="G21" s="4" t="s">
        <v>6</v>
      </c>
      <c r="H21" t="s">
        <v>7</v>
      </c>
      <c r="I21"/>
      <c r="J21"/>
      <c r="K21"/>
      <c r="L21"/>
    </row>
    <row r="22" spans="1:12" s="1" customFormat="1" ht="32.25" customHeight="1" hidden="1">
      <c r="A22" s="3" t="s">
        <v>8</v>
      </c>
      <c r="B22" s="3"/>
      <c r="C22" s="4" t="s">
        <v>9</v>
      </c>
      <c r="D22" s="7"/>
      <c r="E22" s="8" t="s">
        <v>10</v>
      </c>
      <c r="F22" s="9"/>
      <c r="G22" s="4">
        <f>44.8+104.328+58.2+68.52</f>
        <v>275.84799999999996</v>
      </c>
      <c r="H22">
        <v>55.6</v>
      </c>
      <c r="I22">
        <f>G22+H22</f>
        <v>331.448</v>
      </c>
      <c r="J22"/>
      <c r="K22"/>
      <c r="L22"/>
    </row>
    <row r="25" spans="1:12" s="1" customFormat="1" ht="44.25" customHeight="1">
      <c r="A25" s="10" t="s">
        <v>11</v>
      </c>
      <c r="B25" s="4"/>
      <c r="C25" s="11">
        <f>C26+C27</f>
        <v>44.8</v>
      </c>
      <c r="D25" s="12">
        <f>D26+D27</f>
        <v>104.1</v>
      </c>
      <c r="E25" s="12">
        <f>E26+E27</f>
        <v>58</v>
      </c>
      <c r="F25" s="12">
        <f>F26+F27</f>
        <v>68</v>
      </c>
      <c r="G25" s="12">
        <f>G26+G27</f>
        <v>274.9</v>
      </c>
      <c r="H25">
        <v>55.6</v>
      </c>
      <c r="I25">
        <f>G25+H25</f>
        <v>330.5</v>
      </c>
      <c r="J25"/>
      <c r="K25"/>
      <c r="L25"/>
    </row>
    <row r="26" spans="1:7" s="1" customFormat="1" ht="15.75">
      <c r="A26" s="3" t="s">
        <v>12</v>
      </c>
      <c r="B26" s="3"/>
      <c r="C26" s="13">
        <v>39.9</v>
      </c>
      <c r="D26" s="13">
        <v>66.7</v>
      </c>
      <c r="E26" s="13">
        <v>37.8</v>
      </c>
      <c r="F26" s="13">
        <v>41.8</v>
      </c>
      <c r="G26" s="13">
        <f>SUM(C26:F26)</f>
        <v>186.2</v>
      </c>
    </row>
    <row r="27" spans="1:7" s="1" customFormat="1" ht="15.75">
      <c r="A27" s="3" t="s">
        <v>13</v>
      </c>
      <c r="B27" s="3"/>
      <c r="C27" s="13">
        <v>4.9</v>
      </c>
      <c r="D27" s="13">
        <v>37.4</v>
      </c>
      <c r="E27" s="13">
        <v>20.2</v>
      </c>
      <c r="F27" s="13">
        <v>26.2</v>
      </c>
      <c r="G27" s="13">
        <f>SUM(C27:F27)</f>
        <v>88.7</v>
      </c>
    </row>
    <row r="28" spans="1:7" ht="12.75">
      <c r="A28" s="14"/>
      <c r="B28" s="14"/>
      <c r="C28" s="14"/>
      <c r="D28" s="14"/>
      <c r="E28" s="14"/>
      <c r="F28" s="14"/>
      <c r="G28" s="14"/>
    </row>
    <row r="29" spans="1:8" s="17" customFormat="1" ht="15.75">
      <c r="A29" s="15" t="s">
        <v>19</v>
      </c>
      <c r="B29" s="16"/>
      <c r="C29" s="16"/>
      <c r="D29" s="16"/>
      <c r="E29" s="16"/>
      <c r="F29" s="16"/>
      <c r="G29" s="24">
        <v>7727888</v>
      </c>
      <c r="H29" s="25">
        <v>0.8</v>
      </c>
    </row>
    <row r="30" spans="1:7" ht="12.75">
      <c r="A30" s="14"/>
      <c r="B30" s="18"/>
      <c r="C30" s="18"/>
      <c r="D30" s="18"/>
      <c r="E30" s="18"/>
      <c r="F30" s="18"/>
      <c r="G30" s="18"/>
    </row>
    <row r="31" spans="1:7" s="1" customFormat="1" ht="15.75">
      <c r="A31" s="3" t="s">
        <v>14</v>
      </c>
      <c r="B31" s="13"/>
      <c r="C31" s="13"/>
      <c r="D31" s="13"/>
      <c r="E31" s="13"/>
      <c r="F31" s="13"/>
      <c r="G31" s="19">
        <f>G29/G25</f>
        <v>28111.633321207715</v>
      </c>
    </row>
    <row r="32" spans="1:7" s="1" customFormat="1" ht="15.75">
      <c r="A32" s="3"/>
      <c r="B32" s="13"/>
      <c r="C32" s="13"/>
      <c r="D32" s="13"/>
      <c r="E32" s="13"/>
      <c r="F32" s="13"/>
      <c r="G32" s="4"/>
    </row>
    <row r="33" spans="1:7" s="23" customFormat="1" ht="15.75">
      <c r="A33" s="20"/>
      <c r="B33" s="21">
        <f>B25*G31</f>
        <v>0</v>
      </c>
      <c r="C33" s="30">
        <f>G31*C25</f>
        <v>1259401.1727901055</v>
      </c>
      <c r="D33" s="30">
        <f>G31*D25-0.01</f>
        <v>2926421.018737723</v>
      </c>
      <c r="E33" s="30">
        <f>G31*E25</f>
        <v>1630474.7326300475</v>
      </c>
      <c r="F33" s="30">
        <f>G31*F25</f>
        <v>1911591.0658421246</v>
      </c>
      <c r="G33" s="22">
        <f>B33+C33++D33+E33+F33+0.01</f>
        <v>7727888.000000001</v>
      </c>
    </row>
    <row r="34" spans="1:7" ht="18.75" customHeight="1">
      <c r="A34" s="27"/>
      <c r="B34" s="28"/>
      <c r="C34" s="29">
        <v>1259401.18</v>
      </c>
      <c r="D34" s="29">
        <v>2926421.02</v>
      </c>
      <c r="E34" s="29">
        <v>1630474.73</v>
      </c>
      <c r="F34" s="29">
        <v>1911591.07</v>
      </c>
      <c r="G34" s="29">
        <f>SUM(C34:F34)</f>
        <v>7727888</v>
      </c>
    </row>
    <row r="37" spans="3:6" s="1" customFormat="1" ht="18.75">
      <c r="C37" s="31" t="s">
        <v>18</v>
      </c>
      <c r="D37" s="31"/>
      <c r="E37" s="31"/>
      <c r="F37" s="31"/>
    </row>
    <row r="38" s="1" customFormat="1" ht="22.5" customHeight="1">
      <c r="G38" s="2" t="s">
        <v>0</v>
      </c>
    </row>
    <row r="39" spans="1:12" s="1" customFormat="1" ht="15.75">
      <c r="A39" s="3"/>
      <c r="B39" s="4" t="s">
        <v>1</v>
      </c>
      <c r="C39" s="4" t="s">
        <v>2</v>
      </c>
      <c r="D39" s="4" t="s">
        <v>3</v>
      </c>
      <c r="E39" s="5" t="s">
        <v>4</v>
      </c>
      <c r="F39" s="6" t="s">
        <v>5</v>
      </c>
      <c r="G39" s="4" t="s">
        <v>6</v>
      </c>
      <c r="H39" t="s">
        <v>7</v>
      </c>
      <c r="I39"/>
      <c r="J39"/>
      <c r="K39"/>
      <c r="L39"/>
    </row>
    <row r="40" spans="1:12" s="1" customFormat="1" ht="32.25" customHeight="1" hidden="1">
      <c r="A40" s="3" t="s">
        <v>8</v>
      </c>
      <c r="B40" s="3"/>
      <c r="C40" s="4" t="s">
        <v>9</v>
      </c>
      <c r="D40" s="7"/>
      <c r="E40" s="8" t="s">
        <v>10</v>
      </c>
      <c r="F40" s="9"/>
      <c r="G40" s="4">
        <f>44.8+104.328+58.2+68.52</f>
        <v>275.84799999999996</v>
      </c>
      <c r="H40">
        <v>55.6</v>
      </c>
      <c r="I40">
        <f>G40+H40</f>
        <v>331.448</v>
      </c>
      <c r="J40"/>
      <c r="K40"/>
      <c r="L40"/>
    </row>
    <row r="43" spans="1:12" s="1" customFormat="1" ht="44.25" customHeight="1">
      <c r="A43" s="10" t="s">
        <v>11</v>
      </c>
      <c r="B43" s="4"/>
      <c r="C43" s="11">
        <f>C44+C45</f>
        <v>44.8</v>
      </c>
      <c r="D43" s="12">
        <f>D44+D45</f>
        <v>104.1</v>
      </c>
      <c r="E43" s="12">
        <f>E44+E45</f>
        <v>58</v>
      </c>
      <c r="F43" s="12">
        <f>F44+F45</f>
        <v>68</v>
      </c>
      <c r="G43" s="12">
        <f>G44+G45</f>
        <v>274.9</v>
      </c>
      <c r="H43">
        <v>55.6</v>
      </c>
      <c r="I43">
        <f>G43+H43</f>
        <v>330.5</v>
      </c>
      <c r="J43"/>
      <c r="K43"/>
      <c r="L43"/>
    </row>
    <row r="44" spans="1:7" s="1" customFormat="1" ht="15.75">
      <c r="A44" s="3" t="s">
        <v>12</v>
      </c>
      <c r="B44" s="3"/>
      <c r="C44" s="13">
        <v>39.9</v>
      </c>
      <c r="D44" s="13">
        <v>66.7</v>
      </c>
      <c r="E44" s="13">
        <v>37.8</v>
      </c>
      <c r="F44" s="13">
        <v>41.8</v>
      </c>
      <c r="G44" s="13">
        <f>SUM(C44:F44)</f>
        <v>186.2</v>
      </c>
    </row>
    <row r="45" spans="1:7" s="1" customFormat="1" ht="15.75">
      <c r="A45" s="3" t="s">
        <v>13</v>
      </c>
      <c r="B45" s="3"/>
      <c r="C45" s="13">
        <v>4.9</v>
      </c>
      <c r="D45" s="13">
        <v>37.4</v>
      </c>
      <c r="E45" s="13">
        <v>20.2</v>
      </c>
      <c r="F45" s="13">
        <v>26.2</v>
      </c>
      <c r="G45" s="13">
        <f>SUM(C45:F45)</f>
        <v>88.7</v>
      </c>
    </row>
    <row r="46" spans="1:7" ht="12.75">
      <c r="A46" s="14"/>
      <c r="B46" s="14"/>
      <c r="C46" s="14"/>
      <c r="D46" s="14"/>
      <c r="E46" s="14"/>
      <c r="F46" s="14"/>
      <c r="G46" s="14"/>
    </row>
    <row r="47" spans="1:8" s="17" customFormat="1" ht="15.75">
      <c r="A47" s="15" t="s">
        <v>20</v>
      </c>
      <c r="B47" s="16"/>
      <c r="C47" s="16"/>
      <c r="D47" s="16"/>
      <c r="E47" s="16"/>
      <c r="F47" s="16"/>
      <c r="G47" s="24">
        <v>7727888</v>
      </c>
      <c r="H47" s="25">
        <v>0.8</v>
      </c>
    </row>
    <row r="48" spans="1:7" ht="12.75">
      <c r="A48" s="14"/>
      <c r="B48" s="18"/>
      <c r="C48" s="18"/>
      <c r="D48" s="18"/>
      <c r="E48" s="18"/>
      <c r="F48" s="18"/>
      <c r="G48" s="18"/>
    </row>
    <row r="49" spans="1:7" s="1" customFormat="1" ht="15.75">
      <c r="A49" s="3" t="s">
        <v>14</v>
      </c>
      <c r="B49" s="13"/>
      <c r="C49" s="13"/>
      <c r="D49" s="13"/>
      <c r="E49" s="13"/>
      <c r="F49" s="13"/>
      <c r="G49" s="19">
        <f>G47/G43</f>
        <v>28111.633321207715</v>
      </c>
    </row>
    <row r="50" spans="1:7" s="1" customFormat="1" ht="15.75">
      <c r="A50" s="3"/>
      <c r="B50" s="13"/>
      <c r="C50" s="13"/>
      <c r="D50" s="13"/>
      <c r="E50" s="13"/>
      <c r="F50" s="13"/>
      <c r="G50" s="4"/>
    </row>
    <row r="51" spans="1:7" s="23" customFormat="1" ht="15.75">
      <c r="A51" s="20"/>
      <c r="B51" s="21">
        <f>B43*G49</f>
        <v>0</v>
      </c>
      <c r="C51" s="22">
        <f>G49*C43</f>
        <v>1259401.1727901055</v>
      </c>
      <c r="D51" s="22">
        <f>G49*D43</f>
        <v>2926421.028737723</v>
      </c>
      <c r="E51" s="22">
        <f>G49*E43</f>
        <v>1630474.7326300475</v>
      </c>
      <c r="F51" s="22">
        <f>G49*F43</f>
        <v>1911591.0658421246</v>
      </c>
      <c r="G51" s="22">
        <f>B51+C51++D51+E51+F51</f>
        <v>7727888.000000001</v>
      </c>
    </row>
    <row r="52" spans="1:7" ht="18.75" customHeight="1">
      <c r="A52" s="27"/>
      <c r="B52" s="28"/>
      <c r="C52" s="29">
        <v>1259401.18</v>
      </c>
      <c r="D52" s="29">
        <v>2926421.02</v>
      </c>
      <c r="E52" s="29">
        <v>1630474.73</v>
      </c>
      <c r="F52" s="29">
        <v>1911591.07</v>
      </c>
      <c r="G52" s="29">
        <f>SUM(C52:F52)</f>
        <v>7727888</v>
      </c>
    </row>
  </sheetData>
  <sheetProtection/>
  <mergeCells count="3">
    <mergeCell ref="C1:F1"/>
    <mergeCell ref="C19:F19"/>
    <mergeCell ref="C37:F3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Чурсина</dc:creator>
  <cp:keywords/>
  <dc:description/>
  <cp:lastModifiedBy>Чурсина</cp:lastModifiedBy>
  <cp:lastPrinted>2021-10-13T13:24:14Z</cp:lastPrinted>
  <dcterms:created xsi:type="dcterms:W3CDTF">2021-10-13T13:19:49Z</dcterms:created>
  <dcterms:modified xsi:type="dcterms:W3CDTF">2021-10-18T13:39:12Z</dcterms:modified>
  <cp:category/>
  <cp:version/>
  <cp:contentType/>
  <cp:contentStatus/>
</cp:coreProperties>
</file>